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0490" windowHeight="7515" activeTab="0"/>
  </bookViews>
  <sheets>
    <sheet name="Activity Tracker" sheetId="1" r:id="rId1"/>
    <sheet name="Activity List" sheetId="2" state="hidden" r:id="rId2"/>
  </sheets>
  <definedNames>
    <definedName name="ActivityList">'Activity List'!$B$4:$B$8</definedName>
    <definedName name="ActivityLookup">'Activity List'!$B$4:$C$8</definedName>
    <definedName name="AllOthers">'Activity Tracker'!$A$23</definedName>
    <definedName name="Category1">'Activity Tracker'!$A$3</definedName>
    <definedName name="Category1Unit">'Activity Tracker'!$C$4</definedName>
    <definedName name="Category2">'Activity Tracker'!$A$7</definedName>
    <definedName name="Category2Unit">'Activity Tracker'!$C$8</definedName>
    <definedName name="Category3">'Activity Tracker'!$A$11</definedName>
    <definedName name="Category3Unit">'Activity Tracker'!$C$12</definedName>
    <definedName name="Category4">'Activity Tracker'!$A$15</definedName>
    <definedName name="Category4Unit">'Activity Tracker'!$C$16</definedName>
    <definedName name="Category5">'Activity Tracker'!$A$19</definedName>
    <definedName name="Category5Unit">'Activity Tracker'!$C$20</definedName>
    <definedName name="GrandTotal">SUM(List[Total])</definedName>
    <definedName name="OtherTotal">GrandTotal-SUM('Activity Tracker'!$B$3:$B$15)</definedName>
  </definedNames>
  <calcPr calcId="162912"/>
</workbook>
</file>

<file path=xl/sharedStrings.xml><?xml version="1.0" encoding="utf-8"?>
<sst xmlns="http://schemas.openxmlformats.org/spreadsheetml/2006/main" count="41" uniqueCount="24">
  <si>
    <t>Activity Tracker</t>
  </si>
  <si>
    <r>
      <rPr>
        <b/>
        <sz val="10"/>
        <color theme="0"/>
        <rFont val="Calibri"/>
        <family val="2"/>
        <scheme val="major"/>
      </rPr>
      <t>Track your top 5 activities!</t>
    </r>
    <r>
      <rPr>
        <sz val="10"/>
        <color theme="0"/>
        <rFont val="Calibri"/>
        <family val="2"/>
        <scheme val="major"/>
      </rPr>
      <t xml:space="preserve"> Swap the activity info below with the activities you do the most. Then, add entries for them to the activity log to track your progress.</t>
    </r>
  </si>
  <si>
    <t>Biking</t>
  </si>
  <si>
    <t>Miles</t>
  </si>
  <si>
    <t>Calories</t>
  </si>
  <si>
    <t>Date</t>
  </si>
  <si>
    <t>Activity</t>
  </si>
  <si>
    <t>Start Time</t>
  </si>
  <si>
    <t>Duration</t>
  </si>
  <si>
    <t>Total</t>
  </si>
  <si>
    <t>Unit</t>
  </si>
  <si>
    <t>Note</t>
  </si>
  <si>
    <t>Hot &amp; humid</t>
  </si>
  <si>
    <t>Swimming</t>
  </si>
  <si>
    <t>Cool afternoon</t>
  </si>
  <si>
    <t>Meters</t>
  </si>
  <si>
    <t>Slept well night before</t>
  </si>
  <si>
    <t>Activity 3</t>
  </si>
  <si>
    <t>Activity 4</t>
  </si>
  <si>
    <t>Activity 5</t>
  </si>
  <si>
    <t>Steps</t>
  </si>
  <si>
    <t>Reps</t>
  </si>
  <si>
    <t>Activity List</t>
  </si>
  <si>
    <t>The list below is tied to the custom activities and populates the drop down list on the Activity Log. This sheet should remain hidden.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</si>
</sst>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h]:mm:ss;@"/>
    <numFmt numFmtId="166" formatCode="0.0"/>
    <numFmt numFmtId="167" formatCode="[$-409]h:mm\ AM/PM;@"/>
    <numFmt numFmtId="177" formatCode="General"/>
    <numFmt numFmtId="178" formatCode="m/d/yyyy"/>
  </numFmts>
  <fonts count="19">
    <font>
      <sz val="10"/>
      <color theme="3"/>
      <name val="Calibri"/>
      <family val="2"/>
      <scheme val="minor"/>
    </font>
    <font>
      <sz val="10"/>
      <name val="Arial"/>
      <family val="2"/>
    </font>
    <font>
      <sz val="36"/>
      <color theme="8"/>
      <name val="Calibri"/>
      <family val="2"/>
      <scheme val="major"/>
    </font>
    <font>
      <sz val="10"/>
      <color theme="0"/>
      <name val="Calibri"/>
      <family val="2"/>
      <scheme val="minor"/>
    </font>
    <font>
      <sz val="8"/>
      <color theme="0"/>
      <name val="Calibri"/>
      <family val="2"/>
      <scheme val="minor"/>
    </font>
    <font>
      <sz val="22"/>
      <color theme="0"/>
      <name val="Calibri"/>
      <family val="2"/>
      <scheme val="minor"/>
    </font>
    <font>
      <sz val="20"/>
      <color theme="0"/>
      <name val="Calibri"/>
      <family val="2"/>
      <scheme val="maj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0"/>
      <color theme="0"/>
      <name val="Calibri"/>
      <family val="2"/>
      <scheme val="minor"/>
    </font>
    <font>
      <sz val="10"/>
      <color theme="0"/>
      <name val="Calibri"/>
      <family val="2"/>
      <scheme val="major"/>
    </font>
    <font>
      <b/>
      <sz val="10"/>
      <color theme="0"/>
      <name val="Calibri"/>
      <family val="2"/>
      <scheme val="major"/>
    </font>
    <font>
      <sz val="12"/>
      <name val="Calibri"/>
      <family val="2"/>
    </font>
    <font>
      <sz val="18"/>
      <color theme="4"/>
      <name val="Calibri"/>
      <family val="2"/>
    </font>
    <font>
      <sz val="12"/>
      <color theme="0"/>
      <name val="Calibri"/>
      <family val="2"/>
    </font>
    <font>
      <sz val="8"/>
      <color theme="1" tint="0.35"/>
      <name val="+mn-cs"/>
      <family val="2"/>
    </font>
    <font>
      <sz val="9"/>
      <color theme="1" tint="0.35"/>
      <name val="Calibri"/>
      <family val="2"/>
    </font>
  </fonts>
  <fills count="5">
    <fill>
      <patternFill/>
    </fill>
    <fill>
      <patternFill patternType="gray125"/>
    </fill>
    <fill>
      <patternFill patternType="solid">
        <fgColor theme="4"/>
        <bgColor indexed="64"/>
      </patternFill>
    </fill>
    <fill>
      <patternFill patternType="solid">
        <fgColor theme="3"/>
        <bgColor indexed="64"/>
      </patternFill>
    </fill>
    <fill>
      <patternFill patternType="solid">
        <fgColor theme="0"/>
        <bgColor indexed="64"/>
      </patternFill>
    </fill>
  </fills>
  <borders count="3">
    <border>
      <left/>
      <right/>
      <top/>
      <bottom/>
      <diagonal/>
    </border>
    <border>
      <left/>
      <right/>
      <top/>
      <bottom style="thick">
        <color theme="0"/>
      </bottom>
    </border>
    <border>
      <left/>
      <right/>
      <top style="thick">
        <color theme="0"/>
      </top>
      <bottom/>
    </border>
  </borders>
  <cellStyleXfs count="2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Border="0" applyProtection="0">
      <alignment/>
    </xf>
    <xf numFmtId="0" fontId="8" fillId="2" borderId="0" applyNumberFormat="0" applyBorder="0" applyAlignment="0" applyProtection="0"/>
    <xf numFmtId="0" fontId="5" fillId="3" borderId="0" applyNumberFormat="0" applyBorder="0" applyProtection="0">
      <alignment horizontal="center" vertical="top"/>
    </xf>
  </cellStyleXfs>
  <cellXfs count="57">
    <xf numFmtId="0" fontId="0" fillId="0" borderId="0" xfId="0" applyAlignment="1">
      <alignment vertical="center"/>
    </xf>
    <xf numFmtId="164" fontId="2" fillId="4" borderId="0" xfId="0" applyNumberFormat="1" applyFont="1" applyFill="1" applyAlignment="1">
      <alignment vertical="center"/>
    </xf>
    <xf numFmtId="164" fontId="0" fillId="4" borderId="0" xfId="0" applyNumberFormat="1" applyFont="1" applyFill="1" applyAlignment="1">
      <alignment vertical="center"/>
    </xf>
    <xf numFmtId="0" fontId="9" fillId="0" borderId="0" xfId="20">
      <alignment/>
    </xf>
    <xf numFmtId="0" fontId="0" fillId="4" borderId="0" xfId="0" applyFont="1" applyFill="1" applyAlignment="1">
      <alignment vertical="center"/>
    </xf>
    <xf numFmtId="0" fontId="2" fillId="4" borderId="0" xfId="0" applyFont="1" applyFill="1" applyAlignment="1">
      <alignment vertical="center"/>
    </xf>
    <xf numFmtId="0" fontId="2" fillId="4" borderId="0" xfId="0" applyFont="1" applyFill="1" applyAlignment="1">
      <alignment horizontal="center"/>
    </xf>
    <xf numFmtId="0" fontId="0" fillId="4" borderId="0" xfId="0" applyFont="1" applyFill="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5" fontId="0" fillId="0" borderId="0" xfId="0" applyNumberFormat="1" applyFont="1" applyFill="1" applyBorder="1" applyAlignment="1">
      <alignment vertical="center"/>
    </xf>
    <xf numFmtId="0" fontId="0" fillId="4" borderId="0" xfId="0" applyFont="1" applyFill="1" applyAlignment="1">
      <alignment horizontal="left"/>
    </xf>
    <xf numFmtId="0" fontId="0" fillId="4" borderId="0" xfId="0" applyFont="1" applyFill="1" applyAlignment="1">
      <alignment vertical="center"/>
    </xf>
    <xf numFmtId="164" fontId="0" fillId="4" borderId="0" xfId="0" applyNumberFormat="1" applyFont="1" applyFill="1" applyAlignment="1">
      <alignment vertical="center"/>
    </xf>
    <xf numFmtId="0" fontId="6" fillId="2" borderId="0" xfId="21"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xf>
    <xf numFmtId="0" fontId="6" fillId="2" borderId="0" xfId="21" applyFont="1" applyFill="1" applyBorder="1" applyAlignment="1">
      <alignment vertical="center"/>
    </xf>
    <xf numFmtId="0" fontId="0" fillId="3" borderId="0" xfId="0" applyFill="1" applyBorder="1" applyAlignment="1">
      <alignment vertical="center"/>
    </xf>
    <xf numFmtId="0" fontId="4" fillId="3" borderId="1" xfId="0" applyFont="1" applyFill="1" applyBorder="1" applyAlignment="1">
      <alignment/>
    </xf>
    <xf numFmtId="0" fontId="0" fillId="3" borderId="2" xfId="0" applyFont="1" applyFill="1" applyBorder="1" applyAlignment="1">
      <alignment vertical="center"/>
    </xf>
    <xf numFmtId="0" fontId="0" fillId="3" borderId="1" xfId="0" applyFont="1" applyFill="1" applyBorder="1" applyAlignment="1">
      <alignment vertical="center"/>
    </xf>
    <xf numFmtId="0" fontId="0" fillId="3" borderId="0" xfId="0" applyFont="1" applyFill="1" applyBorder="1" applyAlignment="1">
      <alignment vertical="center"/>
    </xf>
    <xf numFmtId="0" fontId="0" fillId="4" borderId="0" xfId="0" applyFont="1" applyFill="1" applyBorder="1" applyAlignment="1">
      <alignment vertical="center"/>
    </xf>
    <xf numFmtId="0" fontId="0" fillId="0" borderId="0" xfId="0" applyNumberFormat="1" applyFont="1" applyFill="1" applyBorder="1" applyAlignment="1">
      <alignment horizontal="right" vertical="center" indent="1"/>
    </xf>
    <xf numFmtId="0" fontId="0" fillId="4"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4"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14" fontId="0" fillId="0" borderId="0" xfId="0" applyNumberFormat="1" applyFont="1" applyFill="1" applyBorder="1" applyAlignment="1">
      <alignment horizontal="left" vertical="center" indent="1"/>
    </xf>
    <xf numFmtId="14" fontId="0" fillId="4" borderId="0" xfId="0" applyNumberFormat="1" applyFont="1" applyFill="1" applyAlignment="1">
      <alignment horizontal="left" vertical="center" indent="1"/>
    </xf>
    <xf numFmtId="0" fontId="0" fillId="0" borderId="0" xfId="0" applyAlignment="1">
      <alignment vertical="center"/>
    </xf>
    <xf numFmtId="165" fontId="0" fillId="0" borderId="0" xfId="0" applyNumberFormat="1" applyFont="1" applyFill="1" applyAlignment="1">
      <alignment vertical="center"/>
    </xf>
    <xf numFmtId="0" fontId="7" fillId="0" borderId="0" xfId="0" applyFont="1" applyAlignment="1">
      <alignment/>
    </xf>
    <xf numFmtId="167" fontId="0" fillId="0" borderId="0" xfId="0" applyNumberFormat="1" applyFont="1" applyFill="1" applyBorder="1" applyAlignment="1">
      <alignment horizontal="right" vertical="center" indent="1"/>
    </xf>
    <xf numFmtId="167" fontId="0" fillId="4" borderId="0" xfId="0" applyNumberFormat="1" applyFont="1" applyFill="1" applyAlignment="1">
      <alignment horizontal="right" vertical="center" indent="1"/>
    </xf>
    <xf numFmtId="0" fontId="8" fillId="2" borderId="0" xfId="21" applyAlignment="1">
      <alignment horizontal="left" vertical="center" indent="1"/>
    </xf>
    <xf numFmtId="1" fontId="5" fillId="3" borderId="0" xfId="22" applyNumberFormat="1" applyBorder="1" applyAlignment="1">
      <alignment horizontal="center" vertical="top"/>
    </xf>
    <xf numFmtId="1" fontId="5" fillId="3" borderId="1" xfId="22" applyNumberFormat="1" applyBorder="1" applyAlignment="1">
      <alignment horizontal="center" vertical="top"/>
    </xf>
    <xf numFmtId="0" fontId="3" fillId="3" borderId="2"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1" xfId="0" applyFont="1" applyFill="1" applyBorder="1" applyAlignment="1">
      <alignment horizontal="left" vertical="center" indent="1"/>
    </xf>
    <xf numFmtId="0" fontId="11" fillId="2" borderId="2" xfId="0" applyFont="1" applyFill="1" applyBorder="1" applyAlignment="1">
      <alignment horizontal="left" vertical="center" indent="2"/>
    </xf>
    <xf numFmtId="0" fontId="11" fillId="2" borderId="0" xfId="0" applyFont="1" applyFill="1" applyBorder="1" applyAlignment="1">
      <alignment horizontal="left" vertical="center" indent="2"/>
    </xf>
    <xf numFmtId="1" fontId="5" fillId="2" borderId="0" xfId="22" applyNumberFormat="1" applyFill="1" applyAlignment="1">
      <alignment horizontal="center" vertical="center"/>
    </xf>
    <xf numFmtId="0" fontId="5" fillId="2" borderId="0" xfId="22" applyFill="1" applyAlignment="1">
      <alignment horizontal="center" vertical="center"/>
    </xf>
    <xf numFmtId="0" fontId="4" fillId="2" borderId="2" xfId="0" applyFont="1" applyFill="1" applyBorder="1" applyAlignment="1">
      <alignment vertical="center"/>
    </xf>
    <xf numFmtId="0" fontId="4" fillId="2" borderId="0" xfId="0" applyFont="1" applyFill="1" applyBorder="1" applyAlignment="1">
      <alignment vertical="center"/>
    </xf>
    <xf numFmtId="166" fontId="5" fillId="3" borderId="0" xfId="22" applyNumberFormat="1" applyAlignment="1">
      <alignment horizontal="center"/>
    </xf>
    <xf numFmtId="0" fontId="3" fillId="3" borderId="2" xfId="0" applyFont="1" applyFill="1" applyBorder="1" applyAlignment="1">
      <alignment horizontal="left" vertical="center" indent="2"/>
    </xf>
    <xf numFmtId="0" fontId="3" fillId="3" borderId="0" xfId="0" applyFont="1" applyFill="1" applyBorder="1" applyAlignment="1">
      <alignment horizontal="left" vertical="center" indent="2"/>
    </xf>
    <xf numFmtId="0" fontId="12" fillId="2" borderId="0" xfId="21" applyFont="1" applyFill="1" applyBorder="1" applyAlignment="1">
      <alignment horizontal="left" vertical="center" wrapText="1" indent="1"/>
    </xf>
    <xf numFmtId="0" fontId="8" fillId="2" borderId="0" xfId="21" applyAlignment="1">
      <alignment horizontal="left" vertical="center" indent="1"/>
    </xf>
    <xf numFmtId="0" fontId="10" fillId="2" borderId="0" xfId="21" applyFont="1" applyAlignment="1">
      <alignment horizontal="left" vertical="center" wrapText="1" indent="1"/>
    </xf>
  </cellXfs>
  <cellStyles count="9">
    <cellStyle name="Normal" xfId="0"/>
    <cellStyle name="Percent" xfId="15"/>
    <cellStyle name="Currency" xfId="16"/>
    <cellStyle name="Currency [0]" xfId="17"/>
    <cellStyle name="Comma" xfId="18"/>
    <cellStyle name="Comma [0]" xfId="19"/>
    <cellStyle name="Heading 1" xfId="20"/>
    <cellStyle name="Title" xfId="21"/>
    <cellStyle name="Heading 2" xfId="22"/>
  </cellStyles>
  <dxfs count="12">
    <dxf>
      <alignment vertical="center" textRotation="0" wrapText="1" shrinkToFit="1" readingOrder="0"/>
    </dxf>
    <dxf>
      <numFmt numFmtId="177" formatCode="General"/>
      <alignment horizontal="right" vertical="center" textRotation="0" wrapText="1" indent="1" shrinkToFit="1" readingOrder="0"/>
    </dxf>
    <dxf>
      <font>
        <b val="0"/>
        <i val="0"/>
        <u val="none"/>
        <strike val="0"/>
        <sz val="10"/>
        <name val="Calibri"/>
        <color theme="3"/>
        <condense val="0"/>
        <extend val="0"/>
      </font>
      <numFmt numFmtId="177" formatCode="General"/>
      <fill>
        <patternFill patternType="solid">
          <bgColor theme="0"/>
        </patternFill>
      </fill>
      <alignment horizontal="left" vertical="center" textRotation="0" wrapText="1" indent="2" shrinkToFit="1" readingOrder="0"/>
    </dxf>
    <dxf>
      <alignment vertical="center" textRotation="0" wrapText="1" shrinkToFit="1" readingOrder="0"/>
    </dxf>
    <dxf>
      <font>
        <b val="0"/>
        <i val="0"/>
        <u val="none"/>
        <strike val="0"/>
        <sz val="10"/>
        <name val="Calibri"/>
        <color theme="3"/>
        <condense val="0"/>
        <extend val="0"/>
      </font>
      <numFmt numFmtId="165" formatCode="[h]:mm:ss;@"/>
      <fill>
        <patternFill patternType="none"/>
      </fill>
      <alignment horizontal="general" vertical="center" textRotation="0" wrapText="1" shrinkToFit="1" readingOrder="0"/>
    </dxf>
    <dxf>
      <numFmt numFmtId="167" formatCode="[$-409]h:mm\ AM/PM;@"/>
      <alignment horizontal="right" vertical="center" textRotation="0" wrapText="1" indent="1" shrinkToFit="1" readingOrder="0"/>
    </dxf>
    <dxf>
      <alignment vertical="center" textRotation="0" wrapText="1" shrinkToFit="1" readingOrder="0"/>
    </dxf>
    <dxf>
      <numFmt numFmtId="178" formatCode="m/d/yyyy"/>
      <alignment horizontal="left" vertical="center" textRotation="0" wrapText="1" indent="1" shrinkToFit="1" readingOrder="0"/>
    </dxf>
    <dxf>
      <alignment vertical="center" textRotation="0" wrapText="1" shrinkToFit="1" readingOrder="0"/>
    </dxf>
    <dxf>
      <font>
        <b val="0"/>
        <i val="0"/>
        <u val="none"/>
        <strike val="0"/>
        <sz val="10"/>
        <name val="Calibri"/>
        <color theme="3"/>
        <condense val="0"/>
        <extend val="0"/>
      </font>
      <fill>
        <patternFill patternType="none"/>
      </fill>
      <alignment horizontal="general" vertical="center" textRotation="0" wrapText="1" shrinkToFit="1" readingOrder="0"/>
    </dxf>
    <dxf>
      <font>
        <color theme="3"/>
      </font>
      <border>
        <bottom style="medium">
          <color theme="2"/>
        </bottom>
      </border>
    </dxf>
    <dxf>
      <border>
        <bottom style="thin">
          <color theme="2"/>
        </bottom>
        <horizontal style="thin">
          <color theme="2"/>
        </horizontal>
      </border>
    </dxf>
  </dxfs>
  <tableStyles count="1" defaultTableStyle="Activity Log" defaultPivotStyle="PivotStyleLight8">
    <tableStyle name="Activity Log" pivot="0" count="2">
      <tableStyleElement type="wholeTable" dxfId="11"/>
      <tableStyleElement type="headerRow"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accent1"/>
                </a:solidFill>
                <a:latin typeface="+mj-lt"/>
                <a:ea typeface="Calibri"/>
                <a:cs typeface="Calibri"/>
              </a:rPr>
              <a:t>Calories burned by activity</a:t>
            </a:r>
          </a:p>
        </c:rich>
      </c:tx>
      <c:layout>
        <c:manualLayout>
          <c:xMode val="edge"/>
          <c:yMode val="edge"/>
          <c:x val="0.0145"/>
          <c:y val="0.064"/>
        </c:manualLayout>
      </c:layout>
      <c:overlay val="0"/>
      <c:spPr>
        <a:noFill/>
        <a:ln>
          <a:noFill/>
        </a:ln>
      </c:spPr>
    </c:title>
    <c:plotArea>
      <c:layout>
        <c:manualLayout>
          <c:layoutTarget val="inner"/>
          <c:xMode val="edge"/>
          <c:yMode val="edge"/>
          <c:x val="0.02125"/>
          <c:y val="0.36575"/>
          <c:w val="0.84025"/>
          <c:h val="0.44825"/>
        </c:manualLayout>
      </c:layout>
      <c:barChart>
        <c:barDir val="bar"/>
        <c:grouping val="stacked"/>
        <c:varyColors val="0"/>
        <c:ser>
          <c:idx val="0"/>
          <c:order val="0"/>
          <c:tx>
            <c:strRef>
              <c:f>'Activity Tracker'!$A$3</c:f>
              <c:strCache>
                <c:ptCount val="1"/>
                <c:pt idx="0">
                  <c:v>Biking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Tracker'!$B$5</c:f>
              <c:numCache/>
            </c:numRef>
          </c:val>
        </c:ser>
        <c:ser>
          <c:idx val="1"/>
          <c:order val="1"/>
          <c:tx>
            <c:strRef>
              <c:f>'Activity Tracker'!$A$7</c:f>
              <c:strCache>
                <c:ptCount val="1"/>
                <c:pt idx="0">
                  <c:v>Swimming</c:v>
                </c:pt>
              </c:strCache>
            </c:strRef>
          </c:tx>
          <c:spPr>
            <a:solidFill>
              <a:schemeClr val="bg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Tracker'!$B$9</c:f>
              <c:numCache/>
            </c:numRef>
          </c:val>
        </c:ser>
        <c:ser>
          <c:idx val="2"/>
          <c:order val="2"/>
          <c:tx>
            <c:strRef>
              <c:f>'Activity Tracker'!$A$11</c:f>
              <c:strCache>
                <c:ptCount val="1"/>
                <c:pt idx="0">
                  <c:v>Activity 3</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Tracker'!$B$13</c:f>
              <c:numCache/>
            </c:numRef>
          </c:val>
        </c:ser>
        <c:ser>
          <c:idx val="3"/>
          <c:order val="3"/>
          <c:tx>
            <c:strRef>
              <c:f>'Activity Tracker'!$A$15</c:f>
              <c:strCache>
                <c:ptCount val="1"/>
                <c:pt idx="0">
                  <c:v>Activity 4</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Tracker'!$B$17</c:f>
              <c:numCache/>
            </c:numRef>
          </c:val>
        </c:ser>
        <c:ser>
          <c:idx val="4"/>
          <c:order val="4"/>
          <c:tx>
            <c:strRef>
              <c:f>'Activity Tracker'!$A$19</c:f>
              <c:strCache>
                <c:ptCount val="1"/>
                <c:pt idx="0">
                  <c:v>Activity 5</c:v>
                </c:pt>
              </c:strCache>
            </c:strRef>
          </c:tx>
          <c:spPr>
            <a:solidFill>
              <a:schemeClr val="accent5">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Tracker'!$B$21</c:f>
              <c:numCache/>
            </c:numRef>
          </c:val>
        </c:ser>
        <c:overlap val="100"/>
        <c:gapWidth val="40"/>
        <c:axId val="7695396"/>
        <c:axId val="2149701"/>
      </c:barChart>
      <c:catAx>
        <c:axId val="7695396"/>
        <c:scaling>
          <c:orientation val="minMax"/>
        </c:scaling>
        <c:axPos val="l"/>
        <c:delete val="1"/>
        <c:majorTickMark val="none"/>
        <c:minorTickMark val="none"/>
        <c:tickLblPos val="nextTo"/>
        <c:crossAx val="2149701"/>
        <c:crosses val="autoZero"/>
        <c:auto val="1"/>
        <c:lblOffset val="100"/>
        <c:noMultiLvlLbl val="0"/>
      </c:catAx>
      <c:valAx>
        <c:axId val="2149701"/>
        <c:scaling>
          <c:orientation val="minMax"/>
        </c:scaling>
        <c:axPos val="b"/>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mn-lt"/>
                <a:ea typeface="+mn-cs"/>
                <a:cs typeface="+mn-cs"/>
              </a:defRPr>
            </a:pPr>
          </a:p>
        </c:txPr>
        <c:crossAx val="7695396"/>
        <c:crosses val="autoZero"/>
        <c:crossBetween val="between"/>
        <c:dispUnits/>
      </c:valAx>
      <c:spPr>
        <a:noFill/>
        <a:ln>
          <a:noFill/>
        </a:ln>
      </c:spPr>
    </c:plotArea>
    <c:legend>
      <c:legendPos val="r"/>
      <c:layout>
        <c:manualLayout>
          <c:xMode val="edge"/>
          <c:yMode val="edge"/>
          <c:x val="0.89325"/>
          <c:y val="0.2885"/>
          <c:w val="0.10475"/>
          <c:h val="0.67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noFill/>
    <a:ln w="9525">
      <a:noFill/>
      <a:round/>
    </a:ln>
  </c:spPr>
  <c:txPr>
    <a:bodyPr vert="horz" rot="0"/>
    <a:lstStyle/>
    <a:p>
      <a:pPr>
        <a:defRPr lang="en-US" cap="none" sz="12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57150</xdr:rowOff>
    </xdr:from>
    <xdr:to>
      <xdr:col>11</xdr:col>
      <xdr:colOff>2409825</xdr:colOff>
      <xdr:row>3</xdr:row>
      <xdr:rowOff>28575</xdr:rowOff>
    </xdr:to>
    <xdr:graphicFrame macro="">
      <xdr:nvGraphicFramePr>
        <xdr:cNvPr id="2" name="Calories Burned" descr="Stacked bar chart showing total calories burned by activity." title="Calories burned by activity"/>
        <xdr:cNvGraphicFramePr/>
      </xdr:nvGraphicFramePr>
      <xdr:xfrm>
        <a:off x="2647950" y="57150"/>
        <a:ext cx="8248650" cy="15621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 displayName="List" ref="E5:L12" totalsRowShown="0" headerRowDxfId="9" dataDxfId="8">
  <tableColumns count="8">
    <tableColumn id="1" name="Date" dataDxfId="7"/>
    <tableColumn id="2" name="Activity" dataDxfId="6"/>
    <tableColumn id="9" name="Start Time" dataDxfId="5"/>
    <tableColumn id="10" name="Duration" dataDxfId="4"/>
    <tableColumn id="3" name="Total" dataDxfId="3"/>
    <tableColumn id="4" name="Unit" dataDxfId="2">
      <calculatedColumnFormula>IFERROR(VLOOKUP(List[[#This Row],[Activity]],ActivityLookup,2,FALSE),"")</calculatedColumnFormula>
    </tableColumn>
    <tableColumn id="5" name="Calories" dataDxfId="1"/>
    <tableColumn id="7" name="Note" dataDxfId="0"/>
  </tableColumns>
  <tableStyleInfo name="Activity Log" showFirstColumn="0" showLastColumn="0" showRowStripes="1" showColumnStripes="0"/>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24"/>
  <sheetViews>
    <sheetView showGridLines="0" tabSelected="1" workbookViewId="0" topLeftCell="A1"/>
  </sheetViews>
  <sheetFormatPr defaultColWidth="9.140625" defaultRowHeight="21.75" customHeight="1"/>
  <cols>
    <col min="1" max="1" width="14.421875" style="4" customWidth="1"/>
    <col min="2" max="2" width="16.00390625" style="4" customWidth="1"/>
    <col min="3" max="3" width="7.8515625" style="23" customWidth="1"/>
    <col min="4" max="4" width="1.421875" style="0" customWidth="1"/>
    <col min="5" max="5" width="14.28125" style="4" customWidth="1"/>
    <col min="6" max="6" width="18.8515625" style="4" customWidth="1"/>
    <col min="7" max="7" width="11.28125" style="7" customWidth="1"/>
    <col min="8" max="8" width="11.7109375" style="4" customWidth="1"/>
    <col min="9" max="9" width="9.8515625" style="4" customWidth="1"/>
    <col min="10" max="10" width="11.140625" style="2" customWidth="1"/>
    <col min="11" max="11" width="10.421875" style="0" customWidth="1"/>
    <col min="12" max="12" width="36.57421875" style="0" customWidth="1"/>
  </cols>
  <sheetData>
    <row r="1" spans="1:10" s="3" customFormat="1" ht="33" customHeight="1">
      <c r="A1" s="39" t="s">
        <v>0</v>
      </c>
      <c r="B1" s="14"/>
      <c r="C1" s="17"/>
      <c r="D1"/>
      <c r="E1" s="5"/>
      <c r="F1" s="5"/>
      <c r="G1" s="6"/>
      <c r="H1" s="5"/>
      <c r="I1" s="5"/>
      <c r="J1" s="1"/>
    </row>
    <row r="2" spans="1:10" ht="74.25" customHeight="1">
      <c r="A2" s="54" t="s">
        <v>1</v>
      </c>
      <c r="B2" s="54"/>
      <c r="C2" s="54"/>
      <c r="G2" s="11"/>
      <c r="H2"/>
      <c r="I2"/>
      <c r="J2"/>
    </row>
    <row r="3" spans="1:10" ht="18" customHeight="1">
      <c r="A3" s="43" t="s">
        <v>2</v>
      </c>
      <c r="B3" s="51">
        <f>SUMIF(List[Activity],Category1,List[Total])</f>
        <v>19.46</v>
      </c>
      <c r="C3" s="18"/>
      <c r="E3"/>
      <c r="F3"/>
      <c r="G3"/>
      <c r="H3"/>
      <c r="I3"/>
      <c r="J3"/>
    </row>
    <row r="4" spans="1:10" ht="18" customHeight="1">
      <c r="A4" s="43"/>
      <c r="B4" s="51"/>
      <c r="C4" s="15" t="s">
        <v>3</v>
      </c>
      <c r="H4"/>
      <c r="I4"/>
      <c r="J4"/>
    </row>
    <row r="5" spans="1:12" ht="21.75" customHeight="1">
      <c r="A5" s="43"/>
      <c r="B5" s="40">
        <f>SUMIF(List[Activity],Category1,List[Calories])</f>
        <v>847</v>
      </c>
      <c r="C5" s="16" t="s">
        <v>4</v>
      </c>
      <c r="E5" s="29" t="s">
        <v>5</v>
      </c>
      <c r="F5" s="8" t="s">
        <v>6</v>
      </c>
      <c r="G5" s="30" t="s">
        <v>7</v>
      </c>
      <c r="H5" s="28" t="s">
        <v>8</v>
      </c>
      <c r="I5" s="28" t="s">
        <v>9</v>
      </c>
      <c r="J5" s="31" t="s">
        <v>10</v>
      </c>
      <c r="K5" s="30" t="s">
        <v>4</v>
      </c>
      <c r="L5" s="8" t="s">
        <v>11</v>
      </c>
    </row>
    <row r="6" spans="1:12" ht="21.75" customHeight="1" thickBot="1">
      <c r="A6" s="44"/>
      <c r="B6" s="41"/>
      <c r="C6" s="19"/>
      <c r="E6" s="32">
        <v>41793</v>
      </c>
      <c r="F6" s="8" t="s">
        <v>2</v>
      </c>
      <c r="G6" s="37">
        <v>0.6666666666666666</v>
      </c>
      <c r="H6" s="10">
        <v>0.015972222222222224</v>
      </c>
      <c r="I6" s="9">
        <v>3.66</v>
      </c>
      <c r="J6" s="26" t="str">
        <f>_xlfn.IFERROR(VLOOKUP(List[[#This Row],[Activity]],ActivityLookup,2,FALSE),"")</f>
        <v>Miles</v>
      </c>
      <c r="K6" s="24">
        <v>173</v>
      </c>
      <c r="L6" s="8" t="s">
        <v>12</v>
      </c>
    </row>
    <row r="7" spans="1:12" ht="21.75" customHeight="1" thickTop="1">
      <c r="A7" s="42" t="s">
        <v>13</v>
      </c>
      <c r="B7" s="51">
        <f>SUMIF(List[Activity],Category2,List[Total])</f>
        <v>1700</v>
      </c>
      <c r="C7" s="20"/>
      <c r="E7" s="32">
        <v>41795</v>
      </c>
      <c r="F7" s="8" t="s">
        <v>2</v>
      </c>
      <c r="G7" s="37">
        <v>0.6041666666666666</v>
      </c>
      <c r="H7" s="10">
        <v>0.03125</v>
      </c>
      <c r="I7" s="9">
        <v>7.8</v>
      </c>
      <c r="J7" s="26" t="str">
        <f>_xlfn.IFERROR(VLOOKUP(List[[#This Row],[Activity]],ActivityLookup,2,FALSE),"")</f>
        <v>Miles</v>
      </c>
      <c r="K7" s="24">
        <v>330</v>
      </c>
      <c r="L7" s="8" t="s">
        <v>14</v>
      </c>
    </row>
    <row r="8" spans="1:12" ht="21.75" customHeight="1">
      <c r="A8" s="43"/>
      <c r="B8" s="51"/>
      <c r="C8" s="15" t="s">
        <v>15</v>
      </c>
      <c r="E8" s="32">
        <v>41796</v>
      </c>
      <c r="F8" s="8" t="s">
        <v>13</v>
      </c>
      <c r="G8" s="37">
        <v>0.4166666666666667</v>
      </c>
      <c r="H8" s="10">
        <v>0.020833333333333332</v>
      </c>
      <c r="I8" s="9">
        <v>1700</v>
      </c>
      <c r="J8" s="26" t="str">
        <f>_xlfn.IFERROR(VLOOKUP(List[[#This Row],[Activity]],ActivityLookup,2,FALSE),"")</f>
        <v>Meters</v>
      </c>
      <c r="K8" s="24">
        <v>237</v>
      </c>
      <c r="L8" s="8" t="s">
        <v>16</v>
      </c>
    </row>
    <row r="9" spans="1:12" ht="21.75" customHeight="1">
      <c r="A9" s="43"/>
      <c r="B9" s="40">
        <f>SUMIF(List[Activity],Category2,List[Calories])</f>
        <v>237</v>
      </c>
      <c r="C9" s="16" t="s">
        <v>4</v>
      </c>
      <c r="E9" s="32">
        <v>41797</v>
      </c>
      <c r="F9" s="8" t="s">
        <v>17</v>
      </c>
      <c r="G9" s="37">
        <v>0.5625</v>
      </c>
      <c r="H9" s="10">
        <v>0.024305555555555556</v>
      </c>
      <c r="I9" s="9">
        <v>3227</v>
      </c>
      <c r="J9" s="26" t="str">
        <f>_xlfn.IFERROR(VLOOKUP(List[[#This Row],[Activity]],ActivityLookup,2,FALSE),"")</f>
        <v>Steps</v>
      </c>
      <c r="K9" s="24">
        <v>150</v>
      </c>
      <c r="L9" s="8"/>
    </row>
    <row r="10" spans="1:12" ht="21.75" customHeight="1" thickBot="1">
      <c r="A10" s="44"/>
      <c r="B10" s="41"/>
      <c r="C10" s="21"/>
      <c r="E10" s="32">
        <v>41801</v>
      </c>
      <c r="F10" s="8" t="s">
        <v>18</v>
      </c>
      <c r="G10" s="37">
        <v>0.22916666666666666</v>
      </c>
      <c r="H10" s="10">
        <v>0.020833333333333332</v>
      </c>
      <c r="I10" s="9">
        <v>30</v>
      </c>
      <c r="J10" s="26" t="str">
        <f>_xlfn.IFERROR(VLOOKUP(List[[#This Row],[Activity]],ActivityLookup,2,FALSE),"")</f>
        <v>Reps</v>
      </c>
      <c r="K10" s="24">
        <v>115</v>
      </c>
      <c r="L10" s="8"/>
    </row>
    <row r="11" spans="1:12" ht="21.75" customHeight="1" thickTop="1">
      <c r="A11" s="42" t="s">
        <v>17</v>
      </c>
      <c r="B11" s="51">
        <f>SUMIF(List[Activity],Category3,List[Total])</f>
        <v>3227</v>
      </c>
      <c r="C11" s="20"/>
      <c r="E11" s="33">
        <v>41801</v>
      </c>
      <c r="F11" s="12" t="s">
        <v>19</v>
      </c>
      <c r="G11" s="38">
        <v>0.25</v>
      </c>
      <c r="H11" s="35">
        <v>0.03125</v>
      </c>
      <c r="I11" s="12">
        <v>5</v>
      </c>
      <c r="J11" s="27" t="str">
        <f>_xlfn.IFERROR(VLOOKUP(List[[#This Row],[Activity]],ActivityLookup,2,FALSE),"")</f>
        <v>Miles</v>
      </c>
      <c r="K11" s="25">
        <v>345</v>
      </c>
      <c r="L11" s="13"/>
    </row>
    <row r="12" spans="1:12" ht="21.75" customHeight="1">
      <c r="A12" s="43"/>
      <c r="B12" s="51"/>
      <c r="C12" s="15" t="s">
        <v>20</v>
      </c>
      <c r="E12" s="33">
        <v>41803</v>
      </c>
      <c r="F12" s="12" t="s">
        <v>2</v>
      </c>
      <c r="G12" s="38">
        <v>0.4166666666666667</v>
      </c>
      <c r="H12" s="35">
        <v>0.027777777777777776</v>
      </c>
      <c r="I12" s="12">
        <v>8</v>
      </c>
      <c r="J12" s="27" t="str">
        <f>_xlfn.IFERROR(VLOOKUP(List[[#This Row],[Activity]],ActivityLookup,2,FALSE),"")</f>
        <v>Miles</v>
      </c>
      <c r="K12" s="25">
        <v>344</v>
      </c>
      <c r="L12" s="34"/>
    </row>
    <row r="13" spans="1:12" ht="21.75" customHeight="1">
      <c r="A13" s="43"/>
      <c r="B13" s="40">
        <f>SUMIF(List[Activity],Category3,List[Calories])</f>
        <v>150</v>
      </c>
      <c r="C13" s="16" t="s">
        <v>4</v>
      </c>
      <c r="L13" s="8"/>
    </row>
    <row r="14" spans="1:12" ht="21.75" customHeight="1" thickBot="1">
      <c r="A14" s="43"/>
      <c r="B14" s="41"/>
      <c r="C14" s="22"/>
      <c r="L14" s="8"/>
    </row>
    <row r="15" spans="1:12" ht="21.75" customHeight="1" thickTop="1">
      <c r="A15" s="42" t="s">
        <v>18</v>
      </c>
      <c r="B15" s="51">
        <f>SUMIF(List[Activity],Category4,List[Total])</f>
        <v>30</v>
      </c>
      <c r="C15" s="20"/>
      <c r="L15" s="8"/>
    </row>
    <row r="16" spans="1:12" ht="21.75" customHeight="1">
      <c r="A16" s="43"/>
      <c r="B16" s="51"/>
      <c r="C16" s="15" t="s">
        <v>21</v>
      </c>
      <c r="L16" s="13"/>
    </row>
    <row r="17" spans="1:3" ht="21.75" customHeight="1">
      <c r="A17" s="43"/>
      <c r="B17" s="40">
        <f>SUMIF(List[Activity],Category4,List[Calories])</f>
        <v>115</v>
      </c>
      <c r="C17" s="16" t="s">
        <v>4</v>
      </c>
    </row>
    <row r="18" spans="1:3" ht="21.75" customHeight="1" thickBot="1">
      <c r="A18" s="43"/>
      <c r="B18" s="41"/>
      <c r="C18" s="21"/>
    </row>
    <row r="19" spans="1:3" ht="21.75" customHeight="1" thickTop="1">
      <c r="A19" s="52" t="s">
        <v>19</v>
      </c>
      <c r="B19" s="51">
        <f>SUMIF(List[Activity],Category5,List[Total])</f>
        <v>5</v>
      </c>
      <c r="C19" s="20"/>
    </row>
    <row r="20" spans="1:3" ht="21.75" customHeight="1">
      <c r="A20" s="53"/>
      <c r="B20" s="51"/>
      <c r="C20" s="15" t="s">
        <v>3</v>
      </c>
    </row>
    <row r="21" spans="1:3" ht="21.75" customHeight="1">
      <c r="A21" s="53"/>
      <c r="B21" s="40">
        <f>SUMIF(List[Activity],Category5,List[Calories])</f>
        <v>345</v>
      </c>
      <c r="C21" s="16" t="s">
        <v>4</v>
      </c>
    </row>
    <row r="22" spans="1:3" ht="21.75" customHeight="1" thickBot="1">
      <c r="A22" s="53"/>
      <c r="B22" s="41"/>
      <c r="C22" s="22"/>
    </row>
    <row r="23" spans="1:3" ht="21.75" customHeight="1" thickTop="1">
      <c r="A23" s="45" t="s">
        <v>9</v>
      </c>
      <c r="B23" s="47">
        <f>SUM(B21,B17,B13,B9,B5)</f>
        <v>1694</v>
      </c>
      <c r="C23" s="49" t="s">
        <v>4</v>
      </c>
    </row>
    <row r="24" spans="1:3" ht="21.75" customHeight="1">
      <c r="A24" s="46"/>
      <c r="B24" s="48"/>
      <c r="C24" s="50"/>
    </row>
  </sheetData>
  <mergeCells count="19">
    <mergeCell ref="A2:C2"/>
    <mergeCell ref="A3:A6"/>
    <mergeCell ref="B3:B4"/>
    <mergeCell ref="B5:B6"/>
    <mergeCell ref="B7:B8"/>
    <mergeCell ref="B9:B10"/>
    <mergeCell ref="A7:A10"/>
    <mergeCell ref="A23:A24"/>
    <mergeCell ref="B23:B24"/>
    <mergeCell ref="C23:C24"/>
    <mergeCell ref="B11:B12"/>
    <mergeCell ref="B13:B14"/>
    <mergeCell ref="B19:B20"/>
    <mergeCell ref="B21:B22"/>
    <mergeCell ref="B15:B16"/>
    <mergeCell ref="B17:B18"/>
    <mergeCell ref="A11:A14"/>
    <mergeCell ref="A15:A18"/>
    <mergeCell ref="A19:A22"/>
  </mergeCells>
  <dataValidations count="4">
    <dataValidation type="list" allowBlank="1" sqref="F6:F12">
      <formula1>ActivityList</formula1>
    </dataValidation>
    <dataValidation errorStyle="warning" type="custom" allowBlank="1" showInputMessage="1" showErrorMessage="1" errorTitle="Whoops!" error="The calories you enter in the log are summarized here for the chart. Any changes may result in an error. If you’re sure you want to change this, click Yes Otherwise, click Cancel. " sqref="C23:C24">
      <formula1>"Calories"</formula1>
    </dataValidation>
    <dataValidation errorStyle="warning" type="custom" allowBlank="1" showInputMessage="1" showErrorMessage="1" errorTitle="Whoops!" error="The calories you enter in the log are summarized here for the chart. Any changes may result in an error. If you’re sure you want to make this change, click Yes. If not, click Cancel. " sqref="C5 C9 C13 C17 C21">
      <formula1>"Calories"</formula1>
    </dataValidation>
    <dataValidation type="list" allowBlank="1" showInputMessage="1" sqref="C20 C16 C12 C8 C4">
      <formula1>"Miles,Kilometers,Steps,Laps,Yards,Meters,Reps,Minutes"</formula1>
    </dataValidation>
  </dataValidations>
  <printOptions horizontalCentered="1"/>
  <pageMargins left="0.25" right="0.25" top="0.5" bottom="0.5" header="0.3" footer="0.3"/>
  <pageSetup fitToHeight="0" fitToWidth="1" horizontalDpi="600" verticalDpi="600" orientation="portrait" scale="69" r:id="rId3"/>
  <headerFooter differentFirst="1">
    <oddFooter>&amp;CPage &amp;P of &amp;N</oddFooter>
  </headerFooter>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topLeftCell="A1"/>
  </sheetViews>
  <sheetFormatPr defaultColWidth="9.140625" defaultRowHeight="21.75" customHeight="1"/>
  <cols>
    <col min="1" max="1" width="2.28125" style="0" customWidth="1"/>
    <col min="2" max="2" width="24.28125" style="0" customWidth="1"/>
    <col min="3" max="3" width="26.57421875" style="0" customWidth="1"/>
  </cols>
  <sheetData>
    <row r="1" spans="2:3" ht="36.75" customHeight="1">
      <c r="B1" s="55" t="s">
        <v>22</v>
      </c>
      <c r="C1" s="55"/>
    </row>
    <row r="2" spans="2:3" ht="29.25" customHeight="1">
      <c r="B2" s="56" t="s">
        <v>23</v>
      </c>
      <c r="C2" s="56"/>
    </row>
    <row r="3" spans="2:3" ht="29.25" customHeight="1">
      <c r="B3" s="36" t="s">
        <v>6</v>
      </c>
      <c r="C3" s="36" t="s">
        <v>10</v>
      </c>
    </row>
    <row r="4" spans="2:3" ht="21.75" customHeight="1">
      <c r="B4" t="str">
        <f>TRIM(Category1)</f>
        <v>Biking</v>
      </c>
      <c r="C4" t="str">
        <f>Category1Unit</f>
        <v>Miles</v>
      </c>
    </row>
    <row r="5" spans="2:3" ht="21.75" customHeight="1">
      <c r="B5" t="str">
        <f>TRIM(Category2)</f>
        <v>Swimming</v>
      </c>
      <c r="C5" t="str">
        <f>Category2Unit</f>
        <v>Meters</v>
      </c>
    </row>
    <row r="6" spans="2:3" ht="21.75" customHeight="1">
      <c r="B6" t="str">
        <f>TRIM(Category3)</f>
        <v>Activity 3</v>
      </c>
      <c r="C6" t="str">
        <f>Category3Unit</f>
        <v>Steps</v>
      </c>
    </row>
    <row r="7" spans="2:3" ht="21.75" customHeight="1">
      <c r="B7" t="str">
        <f>TRIM(Category4)</f>
        <v>Activity 4</v>
      </c>
      <c r="C7" t="str">
        <f>Category4Unit</f>
        <v>Reps</v>
      </c>
    </row>
    <row r="8" spans="2:3" ht="21.75" customHeight="1">
      <c r="B8" t="str">
        <f>TRIM(Category5)</f>
        <v>Activity 5</v>
      </c>
      <c r="C8" t="str">
        <f>Category5Unit</f>
        <v>Miles</v>
      </c>
    </row>
  </sheetData>
  <mergeCells count="2">
    <mergeCell ref="B1:C1"/>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2013-11-22T23:47:22Z</dcterms:created>
  <dcterms:modified xsi:type="dcterms:W3CDTF">2014-12-11T20:49:07Z</dcterms:modified>
  <cp:category/>
  <cp:version/>
  <cp:contentType/>
  <cp:contentStatus/>
</cp:coreProperties>
</file>